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49D1E431-0B79-4893-87DC-2EACFB18F505}" xr6:coauthVersionLast="45" xr6:coauthVersionMax="45" xr10:uidLastSave="{00000000-0000-0000-0000-000000000000}"/>
  <bookViews>
    <workbookView xWindow="1860" yWindow="1860" windowWidth="15375" windowHeight="7875" tabRatio="223" xr2:uid="{00000000-000D-0000-FFFF-FFFF00000000}"/>
  </bookViews>
  <sheets>
    <sheet name="доходы бичура прил.1" sheetId="4" r:id="rId1"/>
  </sheets>
  <definedNames>
    <definedName name="_xlnm.Print_Area" localSheetId="0">'доходы бичура прил.1'!$A$2:$K$84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4" l="1"/>
  <c r="J19" i="4"/>
  <c r="J20" i="4"/>
  <c r="J21" i="4"/>
  <c r="J22" i="4"/>
  <c r="J23" i="4"/>
  <c r="J25" i="4"/>
  <c r="I15" i="4"/>
  <c r="G35" i="4" l="1"/>
  <c r="H35" i="4"/>
  <c r="G54" i="4"/>
  <c r="G53" i="4" s="1"/>
  <c r="G52" i="4" s="1"/>
  <c r="H54" i="4"/>
  <c r="H53" i="4" s="1"/>
  <c r="H52" i="4" s="1"/>
  <c r="I54" i="4"/>
  <c r="F54" i="4"/>
  <c r="G56" i="4"/>
  <c r="H56" i="4"/>
  <c r="I56" i="4"/>
  <c r="F56" i="4"/>
  <c r="G50" i="4"/>
  <c r="H50" i="4"/>
  <c r="I50" i="4"/>
  <c r="F50" i="4"/>
  <c r="J44" i="4"/>
  <c r="G45" i="4"/>
  <c r="H45" i="4"/>
  <c r="I45" i="4"/>
  <c r="F45" i="4"/>
  <c r="H14" i="4" l="1"/>
  <c r="H63" i="4" s="1"/>
  <c r="G14" i="4"/>
  <c r="G63" i="4" s="1"/>
  <c r="I53" i="4"/>
  <c r="I52" i="4" s="1"/>
  <c r="F53" i="4"/>
  <c r="F52" i="4" s="1"/>
  <c r="J45" i="4"/>
  <c r="I38" i="4"/>
  <c r="I35" i="4" s="1"/>
  <c r="F38" i="4"/>
  <c r="F35" i="4" s="1"/>
  <c r="I29" i="4"/>
  <c r="F29" i="4"/>
  <c r="J46" i="4"/>
  <c r="J47" i="4"/>
  <c r="J48" i="4"/>
  <c r="J49" i="4"/>
  <c r="J50" i="4"/>
  <c r="J51" i="4"/>
  <c r="J54" i="4"/>
  <c r="J55" i="4"/>
  <c r="J56" i="4"/>
  <c r="J57" i="4"/>
  <c r="J58" i="4"/>
  <c r="J59" i="4"/>
  <c r="J60" i="4"/>
  <c r="J61" i="4"/>
  <c r="J62" i="4"/>
  <c r="J39" i="4"/>
  <c r="J41" i="4"/>
  <c r="J36" i="4"/>
  <c r="J28" i="4"/>
  <c r="J30" i="4"/>
  <c r="J31" i="4"/>
  <c r="J32" i="4"/>
  <c r="J34" i="4"/>
  <c r="J16" i="4"/>
  <c r="F15" i="4"/>
  <c r="J52" i="4" l="1"/>
  <c r="J53" i="4"/>
  <c r="I14" i="4"/>
  <c r="I63" i="4" s="1"/>
  <c r="J15" i="4"/>
  <c r="F14" i="4"/>
  <c r="F63" i="4" s="1"/>
  <c r="J38" i="4"/>
  <c r="J35" i="4"/>
  <c r="J29" i="4"/>
  <c r="J63" i="4" l="1"/>
  <c r="J14" i="4"/>
</calcChain>
</file>

<file path=xl/sharedStrings.xml><?xml version="1.0" encoding="utf-8"?>
<sst xmlns="http://schemas.openxmlformats.org/spreadsheetml/2006/main" count="155" uniqueCount="146">
  <si>
    <t>НАЛОГИ НА СОВОКУПНЫЙ ДОХОД</t>
  </si>
  <si>
    <t>НАЛОГИ НА ИМУЩЕСТВО</t>
  </si>
  <si>
    <t xml:space="preserve"> </t>
  </si>
  <si>
    <t>ВСЕГО ДОХОДОВ</t>
  </si>
  <si>
    <t>Код классификации</t>
  </si>
  <si>
    <t>Наименование платежей</t>
  </si>
  <si>
    <t>Рыночные продажи товаров и услуг</t>
  </si>
  <si>
    <t>Доходы от продажи услуг</t>
  </si>
  <si>
    <t>1 01 02000 01 0000 110</t>
  </si>
  <si>
    <t>1 01 00000 00 0000 000</t>
  </si>
  <si>
    <t>1 00 00000 00 0000 000</t>
  </si>
  <si>
    <t xml:space="preserve">Налог на доходы физических лиц </t>
  </si>
  <si>
    <t>ДОХОДЫ ОТ ПРЕДПРИНИМАТЕЛЬСКОЙ И ИНОЙ ПРИНОСЯЩЕЙ ДОХОД ДЕЯТЕЛЬНОСТИ</t>
  </si>
  <si>
    <t>БЕЗВОЗМЕЗДНЫЕ ПОСТУПЛЕНИЯ</t>
  </si>
  <si>
    <t>202 00000 00 0000 000</t>
  </si>
  <si>
    <t>Безвозмездные поступления от других бюджетов бюджетной системы Российской Федерации</t>
  </si>
  <si>
    <t>202 01000 00 0000 151</t>
  </si>
  <si>
    <t>Дотации от других бюджетов бюджетной системы Российской Федерации</t>
  </si>
  <si>
    <t>202 01010 00 0000 151</t>
  </si>
  <si>
    <t>Дотации на выравнивание уровня бюджетной обеспеченности</t>
  </si>
  <si>
    <t>202 01010 05 0000 151</t>
  </si>
  <si>
    <t>Дотации бюджетам муниципальных районов на выравнивание уровня бюджетной обеспеченности</t>
  </si>
  <si>
    <t>202 02000 00 0000 151</t>
  </si>
  <si>
    <t>Субвенции от других бюджетов бюджетной системы Российской Федерации</t>
  </si>
  <si>
    <t>202 02180 00 0000 151</t>
  </si>
  <si>
    <t>Субвенции бюджетам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</si>
  <si>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202 02180 05 0000 151</t>
  </si>
  <si>
    <t>Субвенции бюджетам муниципальных районов для финансового обеспечения переданных исполнительно-распорядительным органам муниципальных образований полномочий по составлению (изменению и дополнению) списков кандидатов в присяжные заседатели федеральных судов общей юрисдикции в Российской Федерации</t>
  </si>
  <si>
    <t>202 02900 00 0000 151</t>
  </si>
  <si>
    <t>Прочие субвенции</t>
  </si>
  <si>
    <t>202 02940 05 0000 151</t>
  </si>
  <si>
    <t>Прочие субвенции, зачисляемые в бюджеты муниципальных районов</t>
  </si>
  <si>
    <t>300 00000 00 0000 000</t>
  </si>
  <si>
    <t>302 00000 00 0000 000</t>
  </si>
  <si>
    <t>302 01000 00 0000 130</t>
  </si>
  <si>
    <t>302 01050 05 0000 130</t>
  </si>
  <si>
    <t>Доходы от продажи услуг, оказываемых учреждениями, находящимися в ведении органов местного самоуправления муниципальных районов</t>
  </si>
  <si>
    <t xml:space="preserve">ВСЕГО ДОХОДОВ </t>
  </si>
  <si>
    <t>%</t>
  </si>
  <si>
    <t>НАЛОГИ НА ПРИБЫЛЬ, ДОХОДЫ</t>
  </si>
  <si>
    <t xml:space="preserve">Безвозмездные поступления 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</si>
  <si>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</si>
  <si>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</si>
  <si>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Приложение №1</t>
  </si>
  <si>
    <t>(тыс. руб.)</t>
  </si>
  <si>
    <t>Бюджет сельского поселения</t>
  </si>
  <si>
    <t xml:space="preserve">Утверждено Решением Совета депутатов сельского поселения </t>
  </si>
  <si>
    <t xml:space="preserve">Земельный налог  </t>
  </si>
  <si>
    <t>Дотации бюджетам поселений на выравнивание бюджетной обеспеченности</t>
  </si>
  <si>
    <t>Прочие безвозмездные поступления от других бюджетов бюджетной системы</t>
  </si>
  <si>
    <t>202 09054 10 0000 151</t>
  </si>
  <si>
    <t>Прочие безвозмездные поступления в бюдеты поселений от бюджетов муниципальных районов</t>
  </si>
  <si>
    <t>1 17 00000 00 0000 000</t>
  </si>
  <si>
    <t>-</t>
  </si>
  <si>
    <t>106 06043 10 2100 110</t>
  </si>
  <si>
    <t>106 06043 10 1000 110</t>
  </si>
  <si>
    <t>1 01 0201001 1000 110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</si>
  <si>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</t>
  </si>
  <si>
    <t>1 01 0202001 1000 110</t>
  </si>
  <si>
    <t>НДФЛ</t>
  </si>
  <si>
    <t>1 01 0203001 2100 110</t>
  </si>
  <si>
    <t>1 01 0203001 3000 110</t>
  </si>
  <si>
    <t>ЕСХН</t>
  </si>
  <si>
    <t>1 05 0301001 1000 110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</si>
  <si>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поселений(перерасчеты, недоимка и задолженность по соответствующему платежу, в том числе отмененному)</t>
  </si>
  <si>
    <t>Земельный налог с организаций, обладающих земельным участком,расположенным в границах сельских поселений (перерасчеты,недоимка и задолженность по соответствующему платежу,в том числе отмененному.</t>
  </si>
  <si>
    <t>Земельный налог с организаций, обладающих земельным участком,расположенным в границах сельских поселений (пени по соответствующему платежу)</t>
  </si>
  <si>
    <t>Земельный налог с  физических лиц, обладающих земельным  участком, расположенным в границах сельских поселений(перерасчеты,недоимка и задолженность по соответствующему платежу, в том числе по отменненному)</t>
  </si>
  <si>
    <t xml:space="preserve">Субвенции бюджетам поселений на осуществление первичного воинского учета на территориях, где отсутсвуют военные комиссариаты 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</si>
  <si>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соотв. со ст 227 НК РФ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</si>
  <si>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(пени по соотв. платежу)</t>
  </si>
  <si>
    <t>1 01 0202001 3000 110</t>
  </si>
  <si>
    <t>НДФЛ с доходов, полученных от осуществления деятельности физ.лицами, зарегистрированными в качестве индивидуальных предпринимателей,нотариусов,занимающихся частной практикой,адвокатов,учредивших адвокатские кабинеты и др.лиц,занимающихся частной практикой в соотв со ст 227 НК РФ (суммы денежных взысканий(штрафов) по соответствующему платежу, согласно законодательствуРоссийской Федерации)</t>
  </si>
  <si>
    <t>106 06033 10 2100 110</t>
  </si>
  <si>
    <t>Земельный налог с  физических лиц, обладающих земельным  участком, расположенным в границах сельских поселений(пени по соответствующему платежу)</t>
  </si>
  <si>
    <t>Прочие поступления от денежных взысканий (штрафов) и иных сумм в возмещение ущерба , зачисляемые в бюджеты сельских  поселений (федеральные государственные органы,Банк России,органы управления государственными внебюджетными фондами Российской Федерации.</t>
  </si>
  <si>
    <t>Прочие безвозмездные поступления в бюдеты сельских  поселений от бюджетов муниципальных районов</t>
  </si>
  <si>
    <t>106 00000 00 0000 000</t>
  </si>
  <si>
    <t>101 02 03001 3000 110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</si>
  <si>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Федерации(суммы денежных взысканий (штрафов) по соответствующему платежу, согласно законодательству Российской Федерации).</t>
  </si>
  <si>
    <t>Единый сельскохозяйственный налог(перерасчеты, недоимка и задолженность по соответствующему платежу, в том числе по отменненному</t>
  </si>
  <si>
    <t>Единый сельскохозяйственный налог(пени по соответствующему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</si>
  <si>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(пени по соотв. платежу)</t>
  </si>
  <si>
    <t>НДФЛ, с дох источником которых является налог агент, за искл доходов в отношении которых исчисл. И уплата налога осущ в соотв со ст 227 и 228 НК РФ ( прочие поступления))</t>
  </si>
  <si>
    <t>0,00001</t>
  </si>
  <si>
    <t>106 06043 10 4000 110</t>
  </si>
  <si>
    <t>Земельный налог с  физических лиц, обладающих земельным  участком, расположенным в границах сельских поселений(прочие поступления))</t>
  </si>
  <si>
    <t>Доходы, получаемые в виде арендной платы 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учреждений)</t>
  </si>
  <si>
    <t>Земельный налог с физических лиц,обладающих земельным участком,расположенным в границах сельских поселений(сумма платежа(перерасчеты,недоимка и задолженность по соответствующему платежу, в том числе по отменненному)</t>
  </si>
  <si>
    <t xml:space="preserve">к     решению  Совета депутатов МО - СП "Буйское"    </t>
  </si>
  <si>
    <t>Средства самообложения граждан,зачисляемые в бюджеты сельских поселений</t>
  </si>
  <si>
    <t>202 90054 10 0000 151</t>
  </si>
  <si>
    <t>Прочие безвозмездные поступления в бюджеты сельских поселений от бюджетов муниципальных районов</t>
  </si>
  <si>
    <t>202 35118 10 0000 151</t>
  </si>
  <si>
    <t>2 02 15001 10 0000 151</t>
  </si>
  <si>
    <t>2 02 00000 00 0000 151</t>
  </si>
  <si>
    <t>2 02 15000 10 0000 151</t>
  </si>
  <si>
    <t>1 17 14030 10 0000 180</t>
  </si>
  <si>
    <t>НДФЛ с доходов, полученных физ.лицами в соответствии со ст 228 НК РФ (перерасчеты, недоимка и задолженность по соответствующему платежу, в том числе по отмененному)</t>
  </si>
  <si>
    <t>НДФЛ с доходов, полученных физ.лицами в соответствии со ст 228 НК РФ (пени по соответствующему платежу)</t>
  </si>
  <si>
    <t>1 06 01030 10 1000 110</t>
  </si>
  <si>
    <t>Налог на имущество физических лиц , взимаемым по ставкам,применяемым к объектам налогооблажения, расположенным в границах сельских поселений (пени по соответствующему платежу)</t>
  </si>
  <si>
    <t>106 06000 00 0000 110</t>
  </si>
  <si>
    <t>10 606 033 101 000 110</t>
  </si>
  <si>
    <t>207 05030 10 0000 180</t>
  </si>
  <si>
    <t xml:space="preserve">Прочие безвозмездные поступления в бюджеты сельских поселений </t>
  </si>
  <si>
    <t>НДФЛ с доходов, источником которых является налоговый агент, за исключ доходов, в отношении которых исчисление и уплата налога осуществляется в соотв со ст 227, 227.1 и 228 НК РФ (суммы денежных взысканий (штрафов) по соответствующему платежу согласно законодательству РФ</t>
  </si>
  <si>
    <t>2 00 00000 00 0000 000</t>
  </si>
  <si>
    <t xml:space="preserve">1 11 05035 10 0000 120 </t>
  </si>
  <si>
    <t>Доходы от сдачи в аренду имущества, находящегося в оперативном управлении органов местного самоуправления сельских поселений и созданных ими учреждений</t>
  </si>
  <si>
    <t>0</t>
  </si>
  <si>
    <t>18,0002</t>
  </si>
  <si>
    <t>18,0003</t>
  </si>
  <si>
    <t xml:space="preserve">1 11 05025 10 0000 120 </t>
  </si>
  <si>
    <t>111 00000 00 0000 000</t>
  </si>
  <si>
    <t>ДОХОДЫ ОТ ИСПОЛЬЗОВАНИЯ ИМУЩЕСТВА, НАХОДЯЩЕГОСЯ В ГОСУДАРСТВЕННОЙ  И МУНИЦИПАЛЬНОЙ СОБСТВЕННОСТИ</t>
  </si>
  <si>
    <t>114 06025 10 0000 430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</si>
  <si>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</si>
  <si>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</si>
  <si>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1439,8235</t>
  </si>
  <si>
    <t>1439,8236</t>
  </si>
  <si>
    <t>Исполнение доходной  части бюджета  МО-СП "Буйское" за  1 квартал 2021 года</t>
  </si>
  <si>
    <t>"Об исполнении бюджета МО - СП "Буйское" за 1 квартал 2021 года.</t>
  </si>
  <si>
    <t>Исполнение за 1 квартал 2021 года</t>
  </si>
  <si>
    <t>16,79971</t>
  </si>
  <si>
    <t>0,00735</t>
  </si>
  <si>
    <t>0,07706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</si>
  <si>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</t>
  </si>
  <si>
    <t>0,00071</t>
  </si>
  <si>
    <t>1,89</t>
  </si>
  <si>
    <t>18,000</t>
  </si>
  <si>
    <t>7</t>
  </si>
  <si>
    <t>0,22874</t>
  </si>
  <si>
    <t>62,456</t>
  </si>
  <si>
    <t>80,164</t>
  </si>
  <si>
    <t>290</t>
  </si>
  <si>
    <t>10,0527</t>
  </si>
  <si>
    <t>-0,01805</t>
  </si>
  <si>
    <t>50,265</t>
  </si>
  <si>
    <t>28,1</t>
  </si>
  <si>
    <t>261,4</t>
  </si>
  <si>
    <t>35,325</t>
  </si>
  <si>
    <t>3169,002</t>
  </si>
  <si>
    <t>0,00293</t>
  </si>
  <si>
    <t>0,03091</t>
  </si>
  <si>
    <t>№ 64 от "11 " мая 2021 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</si>
</sst>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"/>
  </numFmts>
  <fonts count="24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10"/>
      <name val="Arial"/>
      <family val="2"/>
      <charset val="204"/>
    </font>
    <font>
      <sz val="9"/>
      <name val="Arial"/>
    </font>
    <font>
      <b/>
      <sz val="10"/>
      <name val="Arial"/>
    </font>
    <font>
      <b/>
      <sz val="12"/>
      <name val="Times New Roman"/>
      <family val="1"/>
    </font>
    <font>
      <b/>
      <sz val="9"/>
      <name val="Arial"/>
      <family val="2"/>
    </font>
    <font>
      <sz val="10"/>
      <name val="Arial"/>
      <family val="2"/>
    </font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19">
    <xf numFmtId="0" fontId="2" fillId="0" borderId="0" xfId="0" applyNumberFormat="1" applyFont="1" applyFill="1" applyBorder="1" applyAlignment="1" applyProtection="1">
      <alignment vertical="top"/>
    </xf>
    <xf numFmtId="0" fontId="0" fillId="0" borderId="1" xfId="0" applyNumberForma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1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0" fontId="13" fillId="0" borderId="1" xfId="0" applyNumberFormat="1" applyFont="1" applyFill="1" applyBorder="1" applyAlignment="1" applyProtection="1">
      <alignment vertical="top"/>
    </xf>
    <xf numFmtId="0" fontId="14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left" vertical="top" wrapText="1"/>
    </xf>
    <xf numFmtId="0" fontId="15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164" fontId="8" fillId="0" borderId="1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left" vertical="top" wrapText="1"/>
    </xf>
    <xf numFmtId="164" fontId="1" fillId="0" borderId="0" xfId="0" applyNumberFormat="1" applyFont="1" applyFill="1" applyBorder="1" applyAlignment="1" applyProtection="1">
      <alignment vertical="top"/>
    </xf>
    <xf numFmtId="164" fontId="13" fillId="0" borderId="1" xfId="0" applyNumberFormat="1" applyFont="1" applyFill="1" applyBorder="1" applyAlignment="1" applyProtection="1">
      <alignment vertical="top"/>
    </xf>
    <xf numFmtId="164" fontId="10" fillId="0" borderId="1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vertical="top"/>
    </xf>
    <xf numFmtId="164" fontId="7" fillId="0" borderId="0" xfId="0" applyNumberFormat="1" applyFont="1" applyFill="1" applyBorder="1" applyAlignment="1" applyProtection="1">
      <alignment vertical="top"/>
    </xf>
    <xf numFmtId="164" fontId="11" fillId="0" borderId="0" xfId="0" applyNumberFormat="1" applyFont="1" applyFill="1" applyBorder="1" applyAlignment="1" applyProtection="1">
      <alignment vertical="top"/>
    </xf>
    <xf numFmtId="164" fontId="10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vertical="top"/>
    </xf>
    <xf numFmtId="164" fontId="1" fillId="0" borderId="1" xfId="0" applyNumberFormat="1" applyFont="1" applyFill="1" applyBorder="1" applyAlignment="1" applyProtection="1">
      <alignment vertical="top"/>
    </xf>
    <xf numFmtId="164" fontId="1" fillId="0" borderId="3" xfId="0" applyNumberFormat="1" applyFont="1" applyFill="1" applyBorder="1" applyAlignment="1" applyProtection="1">
      <alignment vertical="top"/>
    </xf>
    <xf numFmtId="164" fontId="1" fillId="0" borderId="4" xfId="0" applyNumberFormat="1" applyFont="1" applyFill="1" applyBorder="1" applyAlignment="1" applyProtection="1">
      <alignment vertical="top"/>
    </xf>
    <xf numFmtId="164" fontId="5" fillId="0" borderId="2" xfId="0" applyNumberFormat="1" applyFont="1" applyFill="1" applyBorder="1" applyAlignment="1" applyProtection="1">
      <alignment vertical="top"/>
    </xf>
    <xf numFmtId="164" fontId="1" fillId="0" borderId="5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8" fillId="0" borderId="6" xfId="0" applyNumberFormat="1" applyFont="1" applyFill="1" applyBorder="1" applyAlignment="1" applyProtection="1">
      <alignment vertical="top"/>
    </xf>
    <xf numFmtId="164" fontId="8" fillId="0" borderId="6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0" fontId="18" fillId="0" borderId="0" xfId="0" applyNumberFormat="1" applyFont="1" applyFill="1" applyBorder="1" applyAlignment="1" applyProtection="1">
      <alignment vertical="top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16" fontId="20" fillId="0" borderId="2" xfId="0" applyNumberFormat="1" applyFont="1" applyFill="1" applyBorder="1" applyAlignment="1" applyProtection="1">
      <alignment horizontal="center" vertical="top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18" fillId="0" borderId="8" xfId="0" applyNumberFormat="1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center" vertical="top"/>
    </xf>
    <xf numFmtId="0" fontId="20" fillId="0" borderId="1" xfId="0" applyNumberFormat="1" applyFont="1" applyFill="1" applyBorder="1" applyAlignment="1" applyProtection="1">
      <alignment horizontal="left" vertical="top" wrapText="1"/>
    </xf>
    <xf numFmtId="0" fontId="20" fillId="0" borderId="1" xfId="0" applyNumberFormat="1" applyFont="1" applyFill="1" applyBorder="1" applyAlignment="1" applyProtection="1">
      <alignment vertical="top"/>
    </xf>
    <xf numFmtId="164" fontId="20" fillId="0" borderId="1" xfId="0" applyNumberFormat="1" applyFont="1" applyFill="1" applyBorder="1" applyAlignment="1" applyProtection="1">
      <alignment vertical="top"/>
    </xf>
    <xf numFmtId="164" fontId="18" fillId="0" borderId="0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top" wrapText="1"/>
    </xf>
    <xf numFmtId="164" fontId="21" fillId="0" borderId="1" xfId="0" applyNumberFormat="1" applyFont="1" applyFill="1" applyBorder="1" applyAlignment="1" applyProtection="1">
      <alignment vertical="top"/>
    </xf>
    <xf numFmtId="164" fontId="22" fillId="0" borderId="1" xfId="0" applyNumberFormat="1" applyFont="1" applyFill="1" applyBorder="1" applyAlignment="1" applyProtection="1">
      <alignment vertical="top"/>
    </xf>
    <xf numFmtId="0" fontId="21" fillId="0" borderId="1" xfId="0" applyNumberFormat="1" applyFont="1" applyFill="1" applyBorder="1" applyAlignment="1" applyProtection="1">
      <alignment horizontal="left" vertical="center" wrapText="1" readingOrder="1"/>
    </xf>
    <xf numFmtId="164" fontId="19" fillId="0" borderId="1" xfId="0" applyNumberFormat="1" applyFont="1" applyFill="1" applyBorder="1" applyAlignment="1" applyProtection="1">
      <alignment vertical="top"/>
    </xf>
    <xf numFmtId="0" fontId="19" fillId="0" borderId="1" xfId="0" applyNumberFormat="1" applyFont="1" applyFill="1" applyBorder="1" applyAlignment="1" applyProtection="1">
      <alignment horizontal="left" vertical="top" wrapText="1"/>
    </xf>
    <xf numFmtId="0" fontId="17" fillId="0" borderId="1" xfId="0" applyNumberFormat="1" applyFont="1" applyFill="1" applyBorder="1" applyAlignment="1" applyProtection="1">
      <alignment horizontal="left" vertical="top" wrapText="1"/>
    </xf>
    <xf numFmtId="0" fontId="19" fillId="0" borderId="1" xfId="0" applyNumberFormat="1" applyFont="1" applyFill="1" applyBorder="1" applyAlignment="1" applyProtection="1">
      <alignment vertical="top"/>
    </xf>
    <xf numFmtId="164" fontId="19" fillId="0" borderId="0" xfId="0" applyNumberFormat="1" applyFont="1" applyFill="1" applyBorder="1" applyAlignment="1" applyProtection="1">
      <alignment vertical="top"/>
    </xf>
    <xf numFmtId="0" fontId="21" fillId="0" borderId="6" xfId="0" applyNumberFormat="1" applyFont="1" applyFill="1" applyBorder="1" applyAlignment="1" applyProtection="1">
      <alignment horizontal="center" vertical="top"/>
    </xf>
    <xf numFmtId="0" fontId="17" fillId="0" borderId="6" xfId="0" applyNumberFormat="1" applyFont="1" applyFill="1" applyBorder="1" applyAlignment="1" applyProtection="1">
      <alignment horizontal="left" vertical="top" wrapText="1"/>
    </xf>
    <xf numFmtId="0" fontId="19" fillId="0" borderId="6" xfId="0" applyNumberFormat="1" applyFont="1" applyFill="1" applyBorder="1" applyAlignment="1" applyProtection="1">
      <alignment horizontal="left" vertical="top" wrapText="1"/>
    </xf>
    <xf numFmtId="0" fontId="16" fillId="0" borderId="7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23" fillId="0" borderId="8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vertical="top"/>
    </xf>
    <xf numFmtId="0" fontId="20" fillId="0" borderId="6" xfId="0" applyNumberFormat="1" applyFont="1" applyFill="1" applyBorder="1" applyAlignment="1" applyProtection="1">
      <alignment horizontal="center" vertical="top"/>
    </xf>
    <xf numFmtId="0" fontId="19" fillId="0" borderId="8" xfId="0" applyNumberFormat="1" applyFont="1" applyFill="1" applyBorder="1" applyAlignment="1" applyProtection="1">
      <alignment horizontal="center" vertical="top"/>
    </xf>
    <xf numFmtId="3" fontId="21" fillId="0" borderId="1" xfId="0" applyNumberFormat="1" applyFont="1" applyFill="1" applyBorder="1" applyAlignment="1" applyProtection="1">
      <alignment horizontal="center" vertical="top"/>
    </xf>
    <xf numFmtId="1" fontId="21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vertical="top"/>
    </xf>
    <xf numFmtId="2" fontId="1" fillId="0" borderId="0" xfId="0" applyNumberFormat="1" applyFont="1" applyFill="1" applyBorder="1" applyAlignment="1" applyProtection="1">
      <alignment vertical="top"/>
    </xf>
    <xf numFmtId="164" fontId="8" fillId="0" borderId="0" xfId="0" applyNumberFormat="1" applyFont="1" applyFill="1" applyBorder="1" applyAlignment="1" applyProtection="1">
      <alignment vertical="top"/>
    </xf>
    <xf numFmtId="164" fontId="20" fillId="0" borderId="0" xfId="0" applyNumberFormat="1" applyFont="1" applyFill="1" applyBorder="1" applyAlignment="1" applyProtection="1">
      <alignment vertical="top"/>
    </xf>
    <xf numFmtId="3" fontId="20" fillId="0" borderId="1" xfId="0" applyNumberFormat="1" applyFont="1" applyFill="1" applyBorder="1" applyAlignment="1" applyProtection="1">
      <alignment horizontal="center" vertical="top"/>
    </xf>
    <xf numFmtId="164" fontId="20" fillId="0" borderId="1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19" fillId="0" borderId="1" xfId="0" applyNumberFormat="1" applyFont="1" applyFill="1" applyBorder="1" applyAlignment="1" applyProtection="1">
      <alignment horizontal="center" vertical="top"/>
    </xf>
    <xf numFmtId="164" fontId="17" fillId="0" borderId="1" xfId="0" applyNumberFormat="1" applyFont="1" applyFill="1" applyBorder="1" applyAlignment="1" applyProtection="1">
      <alignment horizontal="center" vertical="top"/>
    </xf>
    <xf numFmtId="164" fontId="21" fillId="0" borderId="1" xfId="0" applyNumberFormat="1" applyFont="1" applyFill="1" applyBorder="1" applyAlignment="1" applyProtection="1">
      <alignment horizontal="center" vertical="top"/>
    </xf>
    <xf numFmtId="49" fontId="20" fillId="0" borderId="1" xfId="0" applyNumberFormat="1" applyFont="1" applyFill="1" applyBorder="1" applyAlignment="1" applyProtection="1">
      <alignment horizontal="center" vertical="top"/>
    </xf>
    <xf numFmtId="49" fontId="21" fillId="0" borderId="1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 applyProtection="1">
      <alignment horizontal="center" vertical="top"/>
    </xf>
    <xf numFmtId="49" fontId="19" fillId="0" borderId="1" xfId="0" applyNumberFormat="1" applyFont="1" applyFill="1" applyBorder="1" applyAlignment="1" applyProtection="1">
      <alignment horizontal="center" vertical="top"/>
    </xf>
    <xf numFmtId="49" fontId="19" fillId="0" borderId="7" xfId="0" applyNumberFormat="1" applyFont="1" applyFill="1" applyBorder="1" applyAlignment="1" applyProtection="1">
      <alignment horizontal="center" vertical="top"/>
    </xf>
    <xf numFmtId="3" fontId="19" fillId="0" borderId="1" xfId="0" applyNumberFormat="1" applyFont="1" applyFill="1" applyBorder="1" applyAlignment="1" applyProtection="1">
      <alignment horizontal="center" vertical="top"/>
    </xf>
    <xf numFmtId="49" fontId="15" fillId="0" borderId="1" xfId="0" applyNumberFormat="1" applyFont="1" applyFill="1" applyBorder="1" applyAlignment="1" applyProtection="1">
      <alignment horizontal="center" vertical="top"/>
    </xf>
    <xf numFmtId="2" fontId="20" fillId="0" borderId="1" xfId="0" applyNumberFormat="1" applyFont="1" applyFill="1" applyBorder="1" applyAlignment="1" applyProtection="1">
      <alignment horizontal="center" vertical="top"/>
    </xf>
    <xf numFmtId="165" fontId="20" fillId="0" borderId="1" xfId="0" applyNumberFormat="1" applyFont="1" applyFill="1" applyBorder="1" applyAlignment="1" applyProtection="1">
      <alignment horizontal="center" vertical="top"/>
    </xf>
    <xf numFmtId="2" fontId="21" fillId="0" borderId="1" xfId="0" applyNumberFormat="1" applyFont="1" applyFill="1" applyBorder="1" applyAlignment="1" applyProtection="1">
      <alignment horizontal="center" vertical="top"/>
    </xf>
    <xf numFmtId="165" fontId="21" fillId="0" borderId="1" xfId="0" applyNumberFormat="1" applyFont="1" applyFill="1" applyBorder="1" applyAlignment="1" applyProtection="1">
      <alignment horizontal="center" vertical="top"/>
    </xf>
    <xf numFmtId="0" fontId="17" fillId="0" borderId="1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vertical="top" wrapText="1"/>
    </xf>
    <xf numFmtId="2" fontId="19" fillId="0" borderId="1" xfId="0" applyNumberFormat="1" applyFont="1" applyFill="1" applyBorder="1" applyAlignment="1" applyProtection="1">
      <alignment horizontal="center" vertical="top"/>
    </xf>
    <xf numFmtId="165" fontId="17" fillId="0" borderId="1" xfId="0" applyNumberFormat="1" applyFont="1" applyFill="1" applyBorder="1" applyAlignment="1" applyProtection="1">
      <alignment horizontal="center" vertical="top"/>
    </xf>
    <xf numFmtId="1" fontId="17" fillId="0" borderId="1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right"/>
    </xf>
    <xf numFmtId="0" fontId="20" fillId="0" borderId="6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20" fillId="0" borderId="8" xfId="0" applyNumberFormat="1" applyFont="1" applyFill="1" applyBorder="1" applyAlignment="1" applyProtection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2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top" wrapText="1"/>
    </xf>
    <xf numFmtId="0" fontId="16" fillId="0" borderId="7" xfId="0" applyNumberFormat="1" applyFont="1" applyFill="1" applyBorder="1" applyAlignment="1" applyProtection="1">
      <alignment vertical="top" wrapText="1"/>
    </xf>
    <xf numFmtId="0" fontId="16" fillId="0" borderId="8" xfId="0" applyNumberFormat="1" applyFont="1" applyFill="1" applyBorder="1" applyAlignment="1" applyProtection="1">
      <alignment vertical="top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9"/>
  <sheetViews>
    <sheetView tabSelected="1" view="pageBreakPreview" zoomScale="75" zoomScaleNormal="75" zoomScaleSheetLayoutView="75" workbookViewId="0">
      <selection activeCell="B4" sqref="B4:J4"/>
    </sheetView>
  </sheetViews>
  <sheetFormatPr defaultColWidth="9.140625" defaultRowHeight="12.75" x14ac:dyDescent="0.2"/>
  <cols>
    <col min="1" max="1" width="35.5703125" style="3" customWidth="1"/>
    <col min="2" max="2" width="106.42578125" style="3" customWidth="1"/>
    <col min="3" max="3" width="6.140625" style="3" hidden="1" customWidth="1"/>
    <col min="4" max="4" width="6.28515625" style="3" hidden="1" customWidth="1"/>
    <col min="5" max="5" width="3.5703125" style="3" hidden="1" customWidth="1"/>
    <col min="6" max="6" width="14.85546875" style="3" customWidth="1"/>
    <col min="7" max="7" width="0.7109375" style="3" hidden="1" customWidth="1"/>
    <col min="8" max="8" width="9.140625" style="3" hidden="1" customWidth="1"/>
    <col min="9" max="9" width="14.140625" style="3" customWidth="1"/>
    <col min="10" max="10" width="12.7109375" style="3" customWidth="1"/>
    <col min="11" max="16384" width="9.140625" style="3"/>
  </cols>
  <sheetData>
    <row r="1" spans="1:10" ht="38.25" customHeight="1" x14ac:dyDescent="0.2"/>
    <row r="2" spans="1:10" ht="21.75" customHeight="1" x14ac:dyDescent="0.25">
      <c r="B2" s="72"/>
      <c r="C2" s="73"/>
      <c r="D2" s="73"/>
      <c r="E2" s="73"/>
      <c r="F2" s="108" t="s">
        <v>43</v>
      </c>
      <c r="G2" s="108"/>
      <c r="H2" s="108"/>
      <c r="I2" s="108"/>
      <c r="J2" s="108"/>
    </row>
    <row r="3" spans="1:10" ht="17.25" customHeight="1" x14ac:dyDescent="0.2">
      <c r="A3" s="68" t="s">
        <v>2</v>
      </c>
      <c r="B3" s="104" t="s">
        <v>89</v>
      </c>
      <c r="C3" s="104"/>
      <c r="D3" s="104"/>
      <c r="E3" s="104"/>
      <c r="F3" s="104"/>
      <c r="G3" s="104"/>
      <c r="H3" s="104"/>
      <c r="I3" s="104"/>
      <c r="J3" s="104"/>
    </row>
    <row r="4" spans="1:10" ht="18" customHeight="1" x14ac:dyDescent="0.2">
      <c r="A4" s="69"/>
      <c r="B4" s="104" t="s">
        <v>145</v>
      </c>
      <c r="C4" s="104"/>
      <c r="D4" s="104"/>
      <c r="E4" s="104"/>
      <c r="F4" s="104"/>
      <c r="G4" s="104"/>
      <c r="H4" s="104"/>
      <c r="I4" s="104"/>
      <c r="J4" s="104"/>
    </row>
    <row r="5" spans="1:10" ht="2.25" hidden="1" customHeight="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ht="23.25" customHeight="1" x14ac:dyDescent="0.2">
      <c r="A6" s="69"/>
      <c r="B6" s="104" t="s">
        <v>122</v>
      </c>
      <c r="C6" s="104"/>
      <c r="D6" s="104"/>
      <c r="E6" s="104"/>
      <c r="F6" s="104"/>
      <c r="G6" s="104"/>
      <c r="H6" s="104"/>
      <c r="I6" s="104"/>
      <c r="J6" s="104"/>
    </row>
    <row r="7" spans="1:10" ht="23.25" customHeight="1" x14ac:dyDescent="0.2">
      <c r="A7" s="69"/>
      <c r="B7" s="71" t="s">
        <v>121</v>
      </c>
      <c r="C7" s="71"/>
      <c r="D7" s="71"/>
      <c r="E7" s="71"/>
      <c r="F7" s="71"/>
      <c r="G7" s="71"/>
      <c r="H7" s="71"/>
      <c r="I7" s="71"/>
      <c r="J7" s="71"/>
    </row>
    <row r="8" spans="1:10" ht="23.25" customHeight="1" x14ac:dyDescent="0.2">
      <c r="A8" s="69"/>
      <c r="B8" s="70"/>
      <c r="C8" s="70"/>
      <c r="D8" s="70"/>
      <c r="E8" s="70"/>
      <c r="F8" s="70"/>
      <c r="G8" s="70"/>
      <c r="H8" s="70"/>
      <c r="I8" s="70"/>
      <c r="J8" s="71" t="s">
        <v>44</v>
      </c>
    </row>
    <row r="9" spans="1:10" ht="15.75" customHeight="1" x14ac:dyDescent="0.2">
      <c r="A9" s="109" t="s">
        <v>4</v>
      </c>
      <c r="B9" s="109" t="s">
        <v>5</v>
      </c>
      <c r="C9" s="37"/>
      <c r="D9" s="37"/>
      <c r="E9" s="37"/>
      <c r="F9" s="112" t="s">
        <v>45</v>
      </c>
      <c r="G9" s="113"/>
      <c r="H9" s="113"/>
      <c r="I9" s="113"/>
      <c r="J9" s="114"/>
    </row>
    <row r="10" spans="1:10" ht="67.5" customHeight="1" x14ac:dyDescent="0.2">
      <c r="A10" s="110"/>
      <c r="B10" s="110"/>
      <c r="C10" s="39"/>
      <c r="D10" s="115"/>
      <c r="E10" s="115"/>
      <c r="F10" s="107" t="s">
        <v>46</v>
      </c>
      <c r="G10" s="116"/>
      <c r="H10" s="66"/>
      <c r="I10" s="105" t="s">
        <v>123</v>
      </c>
      <c r="J10" s="67" t="s">
        <v>38</v>
      </c>
    </row>
    <row r="11" spans="1:10" ht="24" hidden="1" customHeight="1" x14ac:dyDescent="0.2">
      <c r="A11" s="38"/>
      <c r="B11" s="110"/>
      <c r="C11" s="41"/>
      <c r="D11" s="115"/>
      <c r="E11" s="115"/>
      <c r="F11" s="118"/>
      <c r="G11" s="116"/>
      <c r="H11" s="66"/>
      <c r="I11" s="106"/>
      <c r="J11" s="65"/>
    </row>
    <row r="12" spans="1:10" ht="26.25" hidden="1" customHeight="1" x14ac:dyDescent="0.2">
      <c r="A12" s="42"/>
      <c r="B12" s="111"/>
      <c r="C12" s="39"/>
      <c r="D12" s="115"/>
      <c r="E12" s="115"/>
      <c r="F12" s="118"/>
      <c r="G12" s="117"/>
      <c r="H12" s="66"/>
      <c r="I12" s="107"/>
      <c r="J12" s="65"/>
    </row>
    <row r="13" spans="1:10" ht="15.75" customHeight="1" x14ac:dyDescent="0.3">
      <c r="A13" s="43">
        <v>1</v>
      </c>
      <c r="B13" s="43">
        <v>2</v>
      </c>
      <c r="C13" s="44"/>
      <c r="D13" s="44"/>
      <c r="E13" s="44"/>
      <c r="F13" s="44">
        <v>3</v>
      </c>
      <c r="G13" s="45"/>
      <c r="H13" s="37"/>
      <c r="I13" s="46">
        <v>4</v>
      </c>
      <c r="J13" s="75">
        <v>5</v>
      </c>
    </row>
    <row r="14" spans="1:10" ht="30" customHeight="1" x14ac:dyDescent="0.2">
      <c r="A14" s="47" t="s">
        <v>10</v>
      </c>
      <c r="B14" s="48" t="s">
        <v>42</v>
      </c>
      <c r="C14" s="49"/>
      <c r="D14" s="49"/>
      <c r="E14" s="49"/>
      <c r="F14" s="96">
        <f>F15+F29+F35+F45+F49+F50+F52</f>
        <v>4480.6579999999994</v>
      </c>
      <c r="G14" s="95">
        <f t="shared" ref="G14:I14" si="0">G15+G29+G35+G45+G49+G50+G52</f>
        <v>2469.6000700000004</v>
      </c>
      <c r="H14" s="95">
        <f t="shared" si="0"/>
        <v>2469.6001700000002</v>
      </c>
      <c r="I14" s="96">
        <f t="shared" si="0"/>
        <v>487.32605999999998</v>
      </c>
      <c r="J14" s="83">
        <f>I14/F14*100</f>
        <v>10.8762163950027</v>
      </c>
    </row>
    <row r="15" spans="1:10" ht="25.15" customHeight="1" x14ac:dyDescent="0.2">
      <c r="A15" s="47" t="s">
        <v>9</v>
      </c>
      <c r="B15" s="58" t="s">
        <v>39</v>
      </c>
      <c r="C15" s="52"/>
      <c r="D15" s="52"/>
      <c r="E15" s="52"/>
      <c r="F15" s="83">
        <f>F16</f>
        <v>60</v>
      </c>
      <c r="G15" s="50"/>
      <c r="H15" s="50"/>
      <c r="I15" s="96">
        <f>I16+I17+I24+I26+I27</f>
        <v>16.884830000000001</v>
      </c>
      <c r="J15" s="83">
        <f t="shared" ref="J15:J63" si="1">I15/F15*100</f>
        <v>28.141383333333337</v>
      </c>
    </row>
    <row r="16" spans="1:10" ht="39" customHeight="1" x14ac:dyDescent="0.2">
      <c r="A16" s="47" t="s">
        <v>56</v>
      </c>
      <c r="B16" s="53" t="s">
        <v>57</v>
      </c>
      <c r="C16" s="52"/>
      <c r="D16" s="52"/>
      <c r="E16" s="52"/>
      <c r="F16" s="83">
        <v>60</v>
      </c>
      <c r="G16" s="16"/>
      <c r="H16" s="80"/>
      <c r="I16" s="91" t="s">
        <v>124</v>
      </c>
      <c r="J16" s="83">
        <f t="shared" si="1"/>
        <v>27.999516666666668</v>
      </c>
    </row>
    <row r="17" spans="1:10" ht="61.9" customHeight="1" x14ac:dyDescent="0.2">
      <c r="A17" s="82">
        <v>1.01020100121001E+16</v>
      </c>
      <c r="B17" s="53" t="s">
        <v>82</v>
      </c>
      <c r="C17" s="52"/>
      <c r="D17" s="52"/>
      <c r="E17" s="52"/>
      <c r="F17" s="84" t="s">
        <v>53</v>
      </c>
      <c r="G17" s="16"/>
      <c r="H17" s="80"/>
      <c r="I17" s="91" t="s">
        <v>125</v>
      </c>
      <c r="J17" s="83"/>
    </row>
    <row r="18" spans="1:10" ht="58.5" hidden="1" customHeight="1" x14ac:dyDescent="0.2">
      <c r="A18" s="82">
        <v>1.01020100140001E+16</v>
      </c>
      <c r="B18" s="53" t="s">
        <v>83</v>
      </c>
      <c r="C18" s="52"/>
      <c r="D18" s="52"/>
      <c r="E18" s="52"/>
      <c r="F18" s="84"/>
      <c r="G18" s="16"/>
      <c r="H18" s="80"/>
      <c r="I18" s="94" t="s">
        <v>84</v>
      </c>
      <c r="J18" s="83" t="e">
        <f t="shared" si="1"/>
        <v>#DIV/0!</v>
      </c>
    </row>
    <row r="19" spans="1:10" ht="81" hidden="1" customHeight="1" x14ac:dyDescent="0.2">
      <c r="A19" s="47" t="s">
        <v>58</v>
      </c>
      <c r="B19" s="53" t="s">
        <v>69</v>
      </c>
      <c r="C19" s="52"/>
      <c r="D19" s="52"/>
      <c r="E19" s="52"/>
      <c r="F19" s="84"/>
      <c r="G19" s="16"/>
      <c r="H19" s="80"/>
      <c r="I19" s="94"/>
      <c r="J19" s="83" t="e">
        <f t="shared" si="1"/>
        <v>#DIV/0!</v>
      </c>
    </row>
    <row r="20" spans="1:10" ht="98.25" hidden="1" customHeight="1" x14ac:dyDescent="0.2">
      <c r="A20" s="47" t="s">
        <v>60</v>
      </c>
      <c r="B20" s="53" t="s">
        <v>70</v>
      </c>
      <c r="C20" s="52"/>
      <c r="D20" s="52"/>
      <c r="E20" s="52"/>
      <c r="F20" s="84"/>
      <c r="G20" s="16"/>
      <c r="H20" s="80"/>
      <c r="I20" s="94"/>
      <c r="J20" s="83" t="e">
        <f t="shared" si="1"/>
        <v>#DIV/0!</v>
      </c>
    </row>
    <row r="21" spans="1:10" ht="15.75" hidden="1" customHeight="1" x14ac:dyDescent="0.2">
      <c r="A21" s="47" t="s">
        <v>61</v>
      </c>
      <c r="B21" s="53" t="s">
        <v>59</v>
      </c>
      <c r="C21" s="52"/>
      <c r="D21" s="52"/>
      <c r="E21" s="52"/>
      <c r="F21" s="84"/>
      <c r="G21" s="16"/>
      <c r="H21" s="80"/>
      <c r="I21" s="90"/>
      <c r="J21" s="83" t="e">
        <f t="shared" si="1"/>
        <v>#DIV/0!</v>
      </c>
    </row>
    <row r="22" spans="1:10" ht="17.25" hidden="1" customHeight="1" x14ac:dyDescent="0.2">
      <c r="A22" s="44" t="s">
        <v>8</v>
      </c>
      <c r="B22" s="56" t="s">
        <v>11</v>
      </c>
      <c r="C22" s="52"/>
      <c r="D22" s="52"/>
      <c r="E22" s="52"/>
      <c r="F22" s="87"/>
      <c r="G22" s="55"/>
      <c r="H22" s="51"/>
      <c r="I22" s="91"/>
      <c r="J22" s="83" t="e">
        <f t="shared" si="1"/>
        <v>#DIV/0!</v>
      </c>
    </row>
    <row r="23" spans="1:10" ht="114" hidden="1" customHeight="1" x14ac:dyDescent="0.2">
      <c r="A23" s="44" t="s">
        <v>71</v>
      </c>
      <c r="B23" s="53" t="s">
        <v>72</v>
      </c>
      <c r="C23" s="52"/>
      <c r="D23" s="52"/>
      <c r="E23" s="52"/>
      <c r="F23" s="87"/>
      <c r="G23" s="55"/>
      <c r="H23" s="51"/>
      <c r="I23" s="91"/>
      <c r="J23" s="83" t="e">
        <f t="shared" si="1"/>
        <v>#DIV/0!</v>
      </c>
    </row>
    <row r="24" spans="1:10" ht="63" customHeight="1" x14ac:dyDescent="0.2">
      <c r="A24" s="47" t="s">
        <v>78</v>
      </c>
      <c r="B24" s="56" t="s">
        <v>127</v>
      </c>
      <c r="C24" s="52"/>
      <c r="D24" s="52"/>
      <c r="E24" s="52"/>
      <c r="F24" s="87"/>
      <c r="G24" s="55"/>
      <c r="H24" s="51"/>
      <c r="I24" s="91" t="s">
        <v>128</v>
      </c>
      <c r="J24" s="83"/>
    </row>
    <row r="25" spans="1:10" ht="41.45" hidden="1" customHeight="1" x14ac:dyDescent="0.2">
      <c r="A25" s="47" t="s">
        <v>78</v>
      </c>
      <c r="B25" s="56" t="s">
        <v>79</v>
      </c>
      <c r="C25" s="52"/>
      <c r="D25" s="52"/>
      <c r="E25" s="52"/>
      <c r="F25" s="87"/>
      <c r="G25" s="55"/>
      <c r="H25" s="51"/>
      <c r="I25" s="91"/>
      <c r="J25" s="83" t="e">
        <f t="shared" si="1"/>
        <v>#DIV/0!</v>
      </c>
    </row>
    <row r="26" spans="1:10" ht="88.5" customHeight="1" x14ac:dyDescent="0.2">
      <c r="A26" s="82">
        <v>1.01020100130001E+16</v>
      </c>
      <c r="B26" s="56" t="s">
        <v>106</v>
      </c>
      <c r="C26" s="52"/>
      <c r="D26" s="52"/>
      <c r="E26" s="52"/>
      <c r="F26" s="87"/>
      <c r="G26" s="55"/>
      <c r="H26" s="51"/>
      <c r="I26" s="91"/>
      <c r="J26" s="83"/>
    </row>
    <row r="27" spans="1:10" ht="53.25" customHeight="1" x14ac:dyDescent="0.2">
      <c r="A27" s="82">
        <v>1.01020300110001E+16</v>
      </c>
      <c r="B27" s="56" t="s">
        <v>98</v>
      </c>
      <c r="C27" s="52"/>
      <c r="D27" s="52"/>
      <c r="E27" s="52"/>
      <c r="F27" s="87"/>
      <c r="G27" s="55"/>
      <c r="H27" s="51"/>
      <c r="I27" s="91" t="s">
        <v>126</v>
      </c>
      <c r="J27" s="83"/>
    </row>
    <row r="28" spans="1:10" ht="46.15" hidden="1" customHeight="1" x14ac:dyDescent="0.2">
      <c r="A28" s="82">
        <v>1.01020300121001E+16</v>
      </c>
      <c r="B28" s="56" t="s">
        <v>99</v>
      </c>
      <c r="C28" s="52"/>
      <c r="D28" s="52"/>
      <c r="E28" s="52"/>
      <c r="F28" s="87"/>
      <c r="G28" s="55"/>
      <c r="H28" s="51"/>
      <c r="I28" s="91" t="s">
        <v>110</v>
      </c>
      <c r="J28" s="83" t="e">
        <f t="shared" si="1"/>
        <v>#DIV/0!</v>
      </c>
    </row>
    <row r="29" spans="1:10" ht="22.9" customHeight="1" x14ac:dyDescent="0.2">
      <c r="A29" s="82">
        <v>1.05030100110001E+16</v>
      </c>
      <c r="B29" s="53" t="s">
        <v>0</v>
      </c>
      <c r="C29" s="52"/>
      <c r="D29" s="52"/>
      <c r="E29" s="52"/>
      <c r="F29" s="95" t="str">
        <f>F31</f>
        <v>18,000</v>
      </c>
      <c r="G29" s="50"/>
      <c r="H29" s="50"/>
      <c r="I29" s="96">
        <f>I31+I33</f>
        <v>1.89293</v>
      </c>
      <c r="J29" s="83">
        <f t="shared" si="1"/>
        <v>10.516277777777777</v>
      </c>
    </row>
    <row r="30" spans="1:10" ht="15.75" hidden="1" customHeight="1" x14ac:dyDescent="0.2">
      <c r="A30" s="44" t="s">
        <v>63</v>
      </c>
      <c r="B30" s="53" t="s">
        <v>62</v>
      </c>
      <c r="C30" s="52"/>
      <c r="D30" s="52"/>
      <c r="E30" s="52"/>
      <c r="F30" s="88"/>
      <c r="G30" s="50"/>
      <c r="H30" s="81"/>
      <c r="I30" s="88"/>
      <c r="J30" s="83" t="e">
        <f t="shared" si="1"/>
        <v>#DIV/0!</v>
      </c>
    </row>
    <row r="31" spans="1:10" ht="40.5" customHeight="1" x14ac:dyDescent="0.2">
      <c r="A31" s="103">
        <v>1.05030100110001E+16</v>
      </c>
      <c r="B31" s="53" t="s">
        <v>80</v>
      </c>
      <c r="C31" s="52"/>
      <c r="D31" s="52"/>
      <c r="E31" s="52"/>
      <c r="F31" s="89" t="s">
        <v>130</v>
      </c>
      <c r="G31" s="89" t="s">
        <v>111</v>
      </c>
      <c r="H31" s="89" t="s">
        <v>112</v>
      </c>
      <c r="I31" s="89" t="s">
        <v>129</v>
      </c>
      <c r="J31" s="85">
        <f t="shared" si="1"/>
        <v>10.5</v>
      </c>
    </row>
    <row r="32" spans="1:10" ht="16.5" hidden="1" customHeight="1" x14ac:dyDescent="0.2">
      <c r="A32" s="77">
        <v>1.05030100121001E+16</v>
      </c>
      <c r="B32" s="53" t="s">
        <v>62</v>
      </c>
      <c r="C32" s="52"/>
      <c r="D32" s="52"/>
      <c r="E32" s="52"/>
      <c r="F32" s="89"/>
      <c r="G32" s="55"/>
      <c r="H32" s="51"/>
      <c r="I32" s="92"/>
      <c r="J32" s="83" t="e">
        <f t="shared" si="1"/>
        <v>#DIV/0!</v>
      </c>
    </row>
    <row r="33" spans="1:10" ht="23.45" customHeight="1" x14ac:dyDescent="0.2">
      <c r="A33" s="82">
        <v>1.05030100121001E+16</v>
      </c>
      <c r="B33" s="53" t="s">
        <v>81</v>
      </c>
      <c r="C33" s="52"/>
      <c r="D33" s="52"/>
      <c r="E33" s="52"/>
      <c r="F33" s="89"/>
      <c r="G33" s="55"/>
      <c r="H33" s="51"/>
      <c r="I33" s="89" t="s">
        <v>143</v>
      </c>
      <c r="J33" s="83"/>
    </row>
    <row r="34" spans="1:10" ht="66" hidden="1" customHeight="1" x14ac:dyDescent="0.2">
      <c r="A34" s="82">
        <v>1.05030100130001E+16</v>
      </c>
      <c r="B34" s="58" t="s">
        <v>64</v>
      </c>
      <c r="C34" s="52"/>
      <c r="D34" s="52"/>
      <c r="E34" s="52"/>
      <c r="F34" s="89"/>
      <c r="G34" s="55"/>
      <c r="H34" s="51"/>
      <c r="I34" s="92"/>
      <c r="J34" s="83" t="e">
        <f t="shared" si="1"/>
        <v>#DIV/0!</v>
      </c>
    </row>
    <row r="35" spans="1:10" s="7" customFormat="1" ht="23.45" customHeight="1" x14ac:dyDescent="0.2">
      <c r="A35" s="44" t="s">
        <v>77</v>
      </c>
      <c r="B35" s="48" t="s">
        <v>1</v>
      </c>
      <c r="C35" s="52"/>
      <c r="D35" s="52"/>
      <c r="E35" s="52"/>
      <c r="F35" s="96">
        <f>F36+F38</f>
        <v>359.45600000000002</v>
      </c>
      <c r="G35" s="95">
        <f t="shared" ref="G35:H35" si="2">G36+G38</f>
        <v>0</v>
      </c>
      <c r="H35" s="95">
        <f t="shared" si="2"/>
        <v>0</v>
      </c>
      <c r="I35" s="96">
        <f>I36+I37+I38</f>
        <v>90.458299999999994</v>
      </c>
      <c r="J35" s="83">
        <f t="shared" si="1"/>
        <v>25.165333170123738</v>
      </c>
    </row>
    <row r="36" spans="1:10" s="7" customFormat="1" ht="59.25" customHeight="1" x14ac:dyDescent="0.2">
      <c r="A36" s="89" t="s">
        <v>100</v>
      </c>
      <c r="B36" s="58" t="s">
        <v>64</v>
      </c>
      <c r="C36" s="52"/>
      <c r="D36" s="52"/>
      <c r="E36" s="52"/>
      <c r="F36" s="91" t="s">
        <v>131</v>
      </c>
      <c r="G36" s="57"/>
      <c r="H36" s="61"/>
      <c r="I36" s="91" t="s">
        <v>132</v>
      </c>
      <c r="J36" s="85">
        <f t="shared" si="1"/>
        <v>3.2677142857142858</v>
      </c>
    </row>
    <row r="37" spans="1:10" ht="66" customHeight="1" x14ac:dyDescent="0.2">
      <c r="A37" s="76">
        <v>1.06010301021001E+16</v>
      </c>
      <c r="B37" s="58" t="s">
        <v>101</v>
      </c>
      <c r="C37" s="52"/>
      <c r="D37" s="52"/>
      <c r="E37" s="52"/>
      <c r="F37" s="89"/>
      <c r="G37" s="55"/>
      <c r="H37" s="51"/>
      <c r="I37" s="91" t="s">
        <v>144</v>
      </c>
      <c r="J37" s="85"/>
    </row>
    <row r="38" spans="1:10" ht="24.6" customHeight="1" x14ac:dyDescent="0.2">
      <c r="A38" s="44" t="s">
        <v>102</v>
      </c>
      <c r="B38" s="53" t="s">
        <v>47</v>
      </c>
      <c r="C38" s="52"/>
      <c r="D38" s="52"/>
      <c r="E38" s="52"/>
      <c r="F38" s="98">
        <f>F39+F41</f>
        <v>352.45600000000002</v>
      </c>
      <c r="G38" s="54"/>
      <c r="H38" s="54"/>
      <c r="I38" s="98">
        <f>I39+I40+I41+I43</f>
        <v>90.198650000000001</v>
      </c>
      <c r="J38" s="85">
        <f t="shared" si="1"/>
        <v>25.59146389903988</v>
      </c>
    </row>
    <row r="39" spans="1:10" ht="60.6" customHeight="1" x14ac:dyDescent="0.2">
      <c r="A39" s="89" t="s">
        <v>103</v>
      </c>
      <c r="B39" s="53" t="s">
        <v>65</v>
      </c>
      <c r="C39" s="52"/>
      <c r="D39" s="52"/>
      <c r="E39" s="52"/>
      <c r="F39" s="89" t="s">
        <v>133</v>
      </c>
      <c r="G39" s="55"/>
      <c r="H39" s="51"/>
      <c r="I39" s="91" t="s">
        <v>134</v>
      </c>
      <c r="J39" s="85">
        <f t="shared" si="1"/>
        <v>128.35276034328166</v>
      </c>
    </row>
    <row r="40" spans="1:10" ht="47.45" hidden="1" customHeight="1" x14ac:dyDescent="0.2">
      <c r="A40" s="44" t="s">
        <v>73</v>
      </c>
      <c r="B40" s="53" t="s">
        <v>66</v>
      </c>
      <c r="C40" s="52"/>
      <c r="D40" s="52"/>
      <c r="E40" s="52"/>
      <c r="F40" s="89"/>
      <c r="G40" s="55"/>
      <c r="H40" s="51"/>
      <c r="I40" s="91"/>
      <c r="J40" s="85"/>
    </row>
    <row r="41" spans="1:10" ht="60.6" customHeight="1" x14ac:dyDescent="0.2">
      <c r="A41" s="44" t="s">
        <v>55</v>
      </c>
      <c r="B41" s="53" t="s">
        <v>88</v>
      </c>
      <c r="C41" s="52"/>
      <c r="D41" s="52"/>
      <c r="E41" s="52"/>
      <c r="F41" s="89" t="s">
        <v>135</v>
      </c>
      <c r="G41" s="55"/>
      <c r="H41" s="51"/>
      <c r="I41" s="91" t="s">
        <v>136</v>
      </c>
      <c r="J41" s="85">
        <f t="shared" si="1"/>
        <v>3.4664482758620689</v>
      </c>
    </row>
    <row r="42" spans="1:10" ht="56.45" hidden="1" customHeight="1" x14ac:dyDescent="0.2">
      <c r="A42" s="44" t="s">
        <v>55</v>
      </c>
      <c r="B42" s="53" t="s">
        <v>67</v>
      </c>
      <c r="C42" s="52"/>
      <c r="D42" s="52"/>
      <c r="E42" s="52"/>
      <c r="F42" s="89"/>
      <c r="G42" s="55"/>
      <c r="H42" s="51"/>
      <c r="I42" s="91"/>
      <c r="J42" s="85"/>
    </row>
    <row r="43" spans="1:10" ht="55.9" customHeight="1" x14ac:dyDescent="0.2">
      <c r="A43" s="44" t="s">
        <v>54</v>
      </c>
      <c r="B43" s="53" t="s">
        <v>74</v>
      </c>
      <c r="C43" s="52"/>
      <c r="D43" s="52"/>
      <c r="E43" s="52"/>
      <c r="F43" s="89" t="s">
        <v>53</v>
      </c>
      <c r="G43" s="55"/>
      <c r="H43" s="51"/>
      <c r="I43" s="91" t="s">
        <v>137</v>
      </c>
      <c r="J43" s="85"/>
    </row>
    <row r="44" spans="1:10" ht="31.15" hidden="1" customHeight="1" x14ac:dyDescent="0.2">
      <c r="A44" s="44" t="s">
        <v>85</v>
      </c>
      <c r="B44" s="53" t="s">
        <v>86</v>
      </c>
      <c r="C44" s="52"/>
      <c r="D44" s="52"/>
      <c r="E44" s="52"/>
      <c r="F44" s="89"/>
      <c r="G44" s="55"/>
      <c r="H44" s="51"/>
      <c r="I44" s="91"/>
      <c r="J44" s="85" t="e">
        <f t="shared" si="1"/>
        <v>#DIV/0!</v>
      </c>
    </row>
    <row r="45" spans="1:10" ht="40.15" customHeight="1" x14ac:dyDescent="0.2">
      <c r="A45" s="47" t="s">
        <v>114</v>
      </c>
      <c r="B45" s="48" t="s">
        <v>115</v>
      </c>
      <c r="C45" s="52"/>
      <c r="D45" s="52"/>
      <c r="E45" s="52"/>
      <c r="F45" s="97">
        <f>F46+F48</f>
        <v>28.1</v>
      </c>
      <c r="G45" s="97">
        <f t="shared" ref="G45:I45" si="3">G46+G48</f>
        <v>0</v>
      </c>
      <c r="H45" s="97">
        <f t="shared" si="3"/>
        <v>0</v>
      </c>
      <c r="I45" s="97">
        <f t="shared" si="3"/>
        <v>78.365000000000009</v>
      </c>
      <c r="J45" s="85">
        <f t="shared" si="1"/>
        <v>278.87900355871886</v>
      </c>
    </row>
    <row r="46" spans="1:10" ht="73.900000000000006" customHeight="1" x14ac:dyDescent="0.2">
      <c r="A46" s="77" t="s">
        <v>113</v>
      </c>
      <c r="B46" s="53" t="s">
        <v>87</v>
      </c>
      <c r="C46" s="52"/>
      <c r="D46" s="52"/>
      <c r="E46" s="52"/>
      <c r="F46" s="89"/>
      <c r="G46" s="55"/>
      <c r="H46" s="51"/>
      <c r="I46" s="91" t="s">
        <v>138</v>
      </c>
      <c r="J46" s="83" t="e">
        <f t="shared" si="1"/>
        <v>#DIV/0!</v>
      </c>
    </row>
    <row r="47" spans="1:10" ht="31.15" hidden="1" customHeight="1" x14ac:dyDescent="0.2">
      <c r="A47" s="76">
        <v>1.16900501060001E+16</v>
      </c>
      <c r="B47" s="53" t="s">
        <v>75</v>
      </c>
      <c r="C47" s="52"/>
      <c r="D47" s="52"/>
      <c r="E47" s="52"/>
      <c r="F47" s="89"/>
      <c r="G47" s="55"/>
      <c r="H47" s="51"/>
      <c r="I47" s="91"/>
      <c r="J47" s="83" t="e">
        <f t="shared" si="1"/>
        <v>#DIV/0!</v>
      </c>
    </row>
    <row r="48" spans="1:10" ht="45.6" customHeight="1" x14ac:dyDescent="0.2">
      <c r="A48" s="77" t="s">
        <v>108</v>
      </c>
      <c r="B48" s="53" t="s">
        <v>109</v>
      </c>
      <c r="C48" s="52"/>
      <c r="D48" s="52"/>
      <c r="E48" s="52"/>
      <c r="F48" s="87">
        <v>28.1</v>
      </c>
      <c r="G48" s="55"/>
      <c r="H48" s="51"/>
      <c r="I48" s="91" t="s">
        <v>139</v>
      </c>
      <c r="J48" s="83">
        <f t="shared" si="1"/>
        <v>100</v>
      </c>
    </row>
    <row r="49" spans="1:10" ht="59.45" hidden="1" customHeight="1" x14ac:dyDescent="0.2">
      <c r="A49" s="99" t="s">
        <v>116</v>
      </c>
      <c r="B49" s="100" t="s">
        <v>117</v>
      </c>
      <c r="C49" s="52"/>
      <c r="D49" s="52"/>
      <c r="E49" s="52"/>
      <c r="F49" s="98"/>
      <c r="G49" s="98">
        <v>110.07657</v>
      </c>
      <c r="H49" s="98">
        <v>110.07657</v>
      </c>
      <c r="I49" s="98"/>
      <c r="J49" s="83" t="e">
        <f t="shared" si="1"/>
        <v>#DIV/0!</v>
      </c>
    </row>
    <row r="50" spans="1:10" s="79" customFormat="1" ht="28.9" customHeight="1" x14ac:dyDescent="0.2">
      <c r="A50" s="44" t="s">
        <v>52</v>
      </c>
      <c r="B50" s="59" t="s">
        <v>118</v>
      </c>
      <c r="C50" s="78"/>
      <c r="D50" s="78"/>
      <c r="E50" s="78"/>
      <c r="F50" s="95">
        <f>F51</f>
        <v>7</v>
      </c>
      <c r="G50" s="95">
        <f t="shared" ref="G50:I50" si="4">G51</f>
        <v>7</v>
      </c>
      <c r="H50" s="95">
        <f t="shared" si="4"/>
        <v>7</v>
      </c>
      <c r="I50" s="95">
        <f t="shared" si="4"/>
        <v>3</v>
      </c>
      <c r="J50" s="83">
        <f t="shared" si="1"/>
        <v>42.857142857142854</v>
      </c>
    </row>
    <row r="51" spans="1:10" ht="40.5" customHeight="1" x14ac:dyDescent="0.2">
      <c r="A51" s="44" t="s">
        <v>97</v>
      </c>
      <c r="B51" s="53" t="s">
        <v>90</v>
      </c>
      <c r="C51" s="52"/>
      <c r="D51" s="52"/>
      <c r="E51" s="52"/>
      <c r="F51" s="87">
        <v>7</v>
      </c>
      <c r="G51" s="87">
        <v>7</v>
      </c>
      <c r="H51" s="87">
        <v>7</v>
      </c>
      <c r="I51" s="87">
        <v>3</v>
      </c>
      <c r="J51" s="83">
        <f t="shared" si="1"/>
        <v>42.857142857142854</v>
      </c>
    </row>
    <row r="52" spans="1:10" ht="21.6" customHeight="1" x14ac:dyDescent="0.2">
      <c r="A52" s="46" t="s">
        <v>107</v>
      </c>
      <c r="B52" s="59" t="s">
        <v>40</v>
      </c>
      <c r="C52" s="52"/>
      <c r="D52" s="52"/>
      <c r="E52" s="52"/>
      <c r="F52" s="95">
        <f>F53</f>
        <v>4008.1019999999999</v>
      </c>
      <c r="G52" s="95">
        <f t="shared" ref="G52:I52" si="5">G53</f>
        <v>2352.5235000000002</v>
      </c>
      <c r="H52" s="95">
        <f t="shared" si="5"/>
        <v>2352.5236</v>
      </c>
      <c r="I52" s="95">
        <f t="shared" si="5"/>
        <v>296.72499999999997</v>
      </c>
      <c r="J52" s="83">
        <f t="shared" si="1"/>
        <v>7.4031299602654812</v>
      </c>
    </row>
    <row r="53" spans="1:10" ht="18" customHeight="1" x14ac:dyDescent="0.2">
      <c r="A53" s="46" t="s">
        <v>95</v>
      </c>
      <c r="B53" s="58" t="s">
        <v>15</v>
      </c>
      <c r="C53" s="60"/>
      <c r="D53" s="60"/>
      <c r="E53" s="60"/>
      <c r="F53" s="101">
        <f>F54+F56+F61</f>
        <v>4008.1019999999999</v>
      </c>
      <c r="G53" s="101">
        <f t="shared" ref="G53:I53" si="6">G54+G56+G61</f>
        <v>2352.5235000000002</v>
      </c>
      <c r="H53" s="101">
        <f t="shared" si="6"/>
        <v>2352.5236</v>
      </c>
      <c r="I53" s="101">
        <f t="shared" si="6"/>
        <v>296.72499999999997</v>
      </c>
      <c r="J53" s="83">
        <f t="shared" si="1"/>
        <v>7.4031299602654812</v>
      </c>
    </row>
    <row r="54" spans="1:10" ht="18" customHeight="1" x14ac:dyDescent="0.2">
      <c r="A54" s="46" t="s">
        <v>96</v>
      </c>
      <c r="B54" s="59" t="s">
        <v>17</v>
      </c>
      <c r="C54" s="52"/>
      <c r="D54" s="52"/>
      <c r="E54" s="52"/>
      <c r="F54" s="86">
        <f>F55</f>
        <v>697.8</v>
      </c>
      <c r="G54" s="86">
        <f t="shared" ref="G54:I54" si="7">G55</f>
        <v>912.7</v>
      </c>
      <c r="H54" s="86">
        <f t="shared" si="7"/>
        <v>912.7</v>
      </c>
      <c r="I54" s="86" t="str">
        <f t="shared" si="7"/>
        <v>261,4</v>
      </c>
      <c r="J54" s="83">
        <f t="shared" si="1"/>
        <v>37.460590427056459</v>
      </c>
    </row>
    <row r="55" spans="1:10" ht="39" customHeight="1" x14ac:dyDescent="0.2">
      <c r="A55" s="44" t="s">
        <v>94</v>
      </c>
      <c r="B55" s="58" t="s">
        <v>48</v>
      </c>
      <c r="C55" s="52"/>
      <c r="D55" s="52"/>
      <c r="E55" s="52"/>
      <c r="F55" s="87">
        <v>697.8</v>
      </c>
      <c r="G55" s="87">
        <v>912.7</v>
      </c>
      <c r="H55" s="87">
        <v>912.7</v>
      </c>
      <c r="I55" s="91" t="s">
        <v>140</v>
      </c>
      <c r="J55" s="83">
        <f t="shared" si="1"/>
        <v>37.460590427056459</v>
      </c>
    </row>
    <row r="56" spans="1:10" ht="36" customHeight="1" x14ac:dyDescent="0.2">
      <c r="A56" s="44" t="s">
        <v>93</v>
      </c>
      <c r="B56" s="59" t="s">
        <v>41</v>
      </c>
      <c r="C56" s="52"/>
      <c r="D56" s="52"/>
      <c r="E56" s="52"/>
      <c r="F56" s="86">
        <f>F57</f>
        <v>141.30000000000001</v>
      </c>
      <c r="G56" s="86">
        <f t="shared" ref="G56:I56" si="8">G57</f>
        <v>0</v>
      </c>
      <c r="H56" s="86">
        <f t="shared" si="8"/>
        <v>0</v>
      </c>
      <c r="I56" s="86" t="str">
        <f t="shared" si="8"/>
        <v>35,325</v>
      </c>
      <c r="J56" s="83">
        <f t="shared" si="1"/>
        <v>25</v>
      </c>
    </row>
    <row r="57" spans="1:10" ht="39.75" customHeight="1" x14ac:dyDescent="0.2">
      <c r="A57" s="74" t="s">
        <v>93</v>
      </c>
      <c r="B57" s="58" t="s">
        <v>68</v>
      </c>
      <c r="C57" s="52"/>
      <c r="D57" s="52"/>
      <c r="E57" s="52"/>
      <c r="F57" s="85">
        <v>141.30000000000001</v>
      </c>
      <c r="G57" s="57"/>
      <c r="H57" s="61"/>
      <c r="I57" s="91" t="s">
        <v>141</v>
      </c>
      <c r="J57" s="83">
        <f t="shared" si="1"/>
        <v>25</v>
      </c>
    </row>
    <row r="58" spans="1:10" ht="21.75" hidden="1" customHeight="1" x14ac:dyDescent="0.2">
      <c r="A58" s="62" t="s">
        <v>50</v>
      </c>
      <c r="B58" s="63" t="s">
        <v>49</v>
      </c>
      <c r="C58" s="49"/>
      <c r="D58" s="49"/>
      <c r="E58" s="49"/>
      <c r="F58" s="83"/>
      <c r="G58" s="50"/>
      <c r="H58" s="50"/>
      <c r="I58" s="83"/>
      <c r="J58" s="83" t="e">
        <f t="shared" si="1"/>
        <v>#DIV/0!</v>
      </c>
    </row>
    <row r="59" spans="1:10" ht="38.25" hidden="1" customHeight="1" x14ac:dyDescent="0.2">
      <c r="A59" s="46"/>
      <c r="B59" s="64" t="s">
        <v>51</v>
      </c>
      <c r="C59" s="52"/>
      <c r="D59" s="52"/>
      <c r="E59" s="52"/>
      <c r="F59" s="87"/>
      <c r="G59" s="55"/>
      <c r="H59" s="51"/>
      <c r="I59" s="87"/>
      <c r="J59" s="83" t="e">
        <f t="shared" si="1"/>
        <v>#DIV/0!</v>
      </c>
    </row>
    <row r="60" spans="1:10" ht="38.25" hidden="1" customHeight="1" x14ac:dyDescent="0.2">
      <c r="A60" s="93">
        <v>2.02090541000001E+16</v>
      </c>
      <c r="B60" s="64" t="s">
        <v>76</v>
      </c>
      <c r="C60" s="52"/>
      <c r="D60" s="52"/>
      <c r="E60" s="52"/>
      <c r="F60" s="87"/>
      <c r="G60" s="55"/>
      <c r="H60" s="51"/>
      <c r="I60" s="87"/>
      <c r="J60" s="83" t="e">
        <f t="shared" si="1"/>
        <v>#DIV/0!</v>
      </c>
    </row>
    <row r="61" spans="1:10" ht="37.9" customHeight="1" x14ac:dyDescent="0.2">
      <c r="A61" s="93" t="s">
        <v>91</v>
      </c>
      <c r="B61" s="64" t="s">
        <v>92</v>
      </c>
      <c r="C61" s="52"/>
      <c r="D61" s="52"/>
      <c r="E61" s="52"/>
      <c r="F61" s="89" t="s">
        <v>142</v>
      </c>
      <c r="G61" s="89" t="s">
        <v>119</v>
      </c>
      <c r="H61" s="89" t="s">
        <v>120</v>
      </c>
      <c r="I61" s="89"/>
      <c r="J61" s="83">
        <f t="shared" si="1"/>
        <v>0</v>
      </c>
    </row>
    <row r="62" spans="1:10" ht="37.9" hidden="1" customHeight="1" x14ac:dyDescent="0.2">
      <c r="A62" s="91" t="s">
        <v>104</v>
      </c>
      <c r="B62" s="64" t="s">
        <v>105</v>
      </c>
      <c r="C62" s="52"/>
      <c r="D62" s="52"/>
      <c r="E62" s="52"/>
      <c r="F62" s="89"/>
      <c r="G62" s="55"/>
      <c r="H62" s="51"/>
      <c r="I62" s="89"/>
      <c r="J62" s="83" t="e">
        <f t="shared" si="1"/>
        <v>#DIV/0!</v>
      </c>
    </row>
    <row r="63" spans="1:10" ht="21" customHeight="1" x14ac:dyDescent="0.2">
      <c r="A63" s="8"/>
      <c r="B63" s="40" t="s">
        <v>37</v>
      </c>
      <c r="C63" s="52"/>
      <c r="D63" s="52"/>
      <c r="E63" s="52"/>
      <c r="F63" s="102">
        <f>F14</f>
        <v>4480.6579999999994</v>
      </c>
      <c r="G63" s="102">
        <f t="shared" ref="G63:I63" si="9">G14</f>
        <v>2469.6000700000004</v>
      </c>
      <c r="H63" s="102">
        <f t="shared" si="9"/>
        <v>2469.6001700000002</v>
      </c>
      <c r="I63" s="102">
        <f t="shared" si="9"/>
        <v>487.32605999999998</v>
      </c>
      <c r="J63" s="83">
        <f t="shared" si="1"/>
        <v>10.8762163950027</v>
      </c>
    </row>
    <row r="64" spans="1:10" s="6" customFormat="1" ht="16.5" hidden="1" customHeight="1" x14ac:dyDescent="0.2">
      <c r="A64" s="12" t="s">
        <v>14</v>
      </c>
      <c r="B64" s="10" t="s">
        <v>13</v>
      </c>
      <c r="C64" s="9"/>
      <c r="D64" s="9"/>
      <c r="E64" s="9"/>
      <c r="F64" s="16">
        <v>140688.20000000001</v>
      </c>
      <c r="G64" s="20"/>
      <c r="H64" s="23"/>
      <c r="I64" s="23"/>
      <c r="J64" s="16"/>
    </row>
    <row r="65" spans="1:10" s="6" customFormat="1" ht="16.5" hidden="1" customHeight="1" x14ac:dyDescent="0.2">
      <c r="A65" s="12" t="s">
        <v>16</v>
      </c>
      <c r="B65" s="11" t="s">
        <v>15</v>
      </c>
      <c r="C65" s="9"/>
      <c r="D65" s="9"/>
      <c r="E65" s="9"/>
      <c r="F65" s="19">
        <v>140688.20000000001</v>
      </c>
      <c r="G65" s="20"/>
      <c r="H65" s="23"/>
      <c r="I65" s="23"/>
      <c r="J65" s="16"/>
    </row>
    <row r="66" spans="1:10" s="6" customFormat="1" ht="16.5" hidden="1" customHeight="1" x14ac:dyDescent="0.2">
      <c r="A66" s="12" t="s">
        <v>18</v>
      </c>
      <c r="B66" s="11" t="s">
        <v>17</v>
      </c>
      <c r="C66" s="4"/>
      <c r="D66" s="4"/>
      <c r="E66" s="1"/>
      <c r="F66" s="19">
        <v>54745</v>
      </c>
      <c r="G66" s="20"/>
      <c r="H66" s="23"/>
      <c r="I66" s="23"/>
      <c r="J66" s="16"/>
    </row>
    <row r="67" spans="1:10" s="6" customFormat="1" ht="16.5" hidden="1" customHeight="1" x14ac:dyDescent="0.2">
      <c r="A67" s="12" t="s">
        <v>20</v>
      </c>
      <c r="B67" s="11" t="s">
        <v>19</v>
      </c>
      <c r="C67" s="4"/>
      <c r="D67" s="4"/>
      <c r="E67" s="1"/>
      <c r="F67" s="19">
        <v>54745</v>
      </c>
      <c r="G67" s="20"/>
      <c r="H67" s="23"/>
      <c r="I67" s="23"/>
      <c r="J67" s="16"/>
    </row>
    <row r="68" spans="1:10" s="6" customFormat="1" ht="18.75" hidden="1" customHeight="1" x14ac:dyDescent="0.2">
      <c r="A68" s="12" t="s">
        <v>22</v>
      </c>
      <c r="B68" s="11" t="s">
        <v>21</v>
      </c>
      <c r="C68" s="4"/>
      <c r="D68" s="4"/>
      <c r="E68" s="1"/>
      <c r="F68" s="19">
        <v>54745</v>
      </c>
      <c r="G68" s="20"/>
      <c r="H68" s="23"/>
      <c r="I68" s="23"/>
      <c r="J68" s="16"/>
    </row>
    <row r="69" spans="1:10" s="6" customFormat="1" ht="15.75" hidden="1" customHeight="1" x14ac:dyDescent="0.2">
      <c r="A69" s="12" t="s">
        <v>24</v>
      </c>
      <c r="B69" s="11" t="s">
        <v>23</v>
      </c>
      <c r="C69" s="4"/>
      <c r="D69" s="4"/>
      <c r="E69" s="1"/>
      <c r="F69" s="19">
        <v>85943.2</v>
      </c>
      <c r="G69" s="24"/>
      <c r="H69" s="23"/>
      <c r="I69" s="23"/>
      <c r="J69" s="16"/>
    </row>
    <row r="70" spans="1:10" s="6" customFormat="1" ht="50.25" hidden="1" customHeight="1" x14ac:dyDescent="0.2">
      <c r="A70" s="12" t="s">
        <v>26</v>
      </c>
      <c r="B70" s="11" t="s">
        <v>25</v>
      </c>
      <c r="C70" s="4"/>
      <c r="D70" s="4"/>
      <c r="E70" s="1"/>
      <c r="F70" s="19">
        <v>5900</v>
      </c>
      <c r="G70" s="24"/>
      <c r="H70" s="23"/>
      <c r="I70" s="23"/>
      <c r="J70" s="16"/>
    </row>
    <row r="71" spans="1:10" s="6" customFormat="1" ht="63" hidden="1" customHeight="1" x14ac:dyDescent="0.2">
      <c r="A71" s="12" t="s">
        <v>28</v>
      </c>
      <c r="B71" s="11" t="s">
        <v>27</v>
      </c>
      <c r="C71" s="4"/>
      <c r="D71" s="4"/>
      <c r="E71" s="1"/>
      <c r="F71" s="19">
        <v>5900</v>
      </c>
      <c r="G71" s="24"/>
      <c r="H71" s="23"/>
      <c r="I71" s="23"/>
      <c r="J71" s="16"/>
    </row>
    <row r="72" spans="1:10" s="5" customFormat="1" ht="16.5" hidden="1" customHeight="1" x14ac:dyDescent="0.2">
      <c r="A72" s="4"/>
      <c r="B72" s="11" t="s">
        <v>29</v>
      </c>
      <c r="C72" s="4"/>
      <c r="D72" s="4"/>
      <c r="E72" s="1"/>
      <c r="F72" s="19">
        <v>85937.3</v>
      </c>
      <c r="G72" s="25"/>
      <c r="H72" s="22"/>
      <c r="I72" s="22"/>
      <c r="J72" s="16"/>
    </row>
    <row r="73" spans="1:10" ht="21" hidden="1" customHeight="1" x14ac:dyDescent="0.2">
      <c r="A73" s="4"/>
      <c r="B73" s="13"/>
      <c r="C73" s="2"/>
      <c r="D73" s="2"/>
      <c r="E73" s="2"/>
      <c r="F73" s="21"/>
      <c r="G73" s="25"/>
      <c r="H73" s="18"/>
      <c r="I73" s="18"/>
      <c r="J73" s="16"/>
    </row>
    <row r="74" spans="1:10" ht="23.25" hidden="1" customHeight="1" x14ac:dyDescent="0.2">
      <c r="A74" s="4"/>
      <c r="B74" s="14"/>
      <c r="C74" s="4"/>
      <c r="D74" s="4"/>
      <c r="E74" s="4"/>
      <c r="F74" s="26"/>
      <c r="G74" s="27"/>
      <c r="H74" s="18"/>
      <c r="I74" s="18"/>
      <c r="J74" s="16"/>
    </row>
    <row r="75" spans="1:10" ht="0.75" hidden="1" customHeight="1" x14ac:dyDescent="0.2">
      <c r="A75" s="2"/>
      <c r="B75" s="14"/>
      <c r="C75" s="4"/>
      <c r="D75" s="4"/>
      <c r="E75" s="4"/>
      <c r="F75" s="26"/>
      <c r="G75" s="28"/>
      <c r="H75" s="18"/>
      <c r="I75" s="18"/>
      <c r="J75" s="16"/>
    </row>
    <row r="76" spans="1:10" ht="15.75" hidden="1" x14ac:dyDescent="0.2">
      <c r="A76" s="4"/>
      <c r="B76" s="15"/>
      <c r="C76" s="4" t="s">
        <v>2</v>
      </c>
      <c r="D76" s="4"/>
      <c r="E76" s="4"/>
      <c r="F76" s="26"/>
      <c r="G76" s="28"/>
      <c r="H76" s="18"/>
      <c r="I76" s="18"/>
      <c r="J76" s="16"/>
    </row>
    <row r="77" spans="1:10" ht="19.5" hidden="1" customHeight="1" x14ac:dyDescent="0.2">
      <c r="A77" s="12" t="s">
        <v>30</v>
      </c>
      <c r="B77" s="4"/>
      <c r="C77" s="4"/>
      <c r="D77" s="4"/>
      <c r="E77" s="4"/>
      <c r="F77" s="26"/>
      <c r="G77" s="29"/>
      <c r="H77" s="18"/>
      <c r="I77" s="18"/>
      <c r="J77" s="16"/>
    </row>
    <row r="78" spans="1:10" ht="15.75" hidden="1" x14ac:dyDescent="0.2">
      <c r="A78" s="8" t="s">
        <v>32</v>
      </c>
      <c r="B78" s="11" t="s">
        <v>31</v>
      </c>
      <c r="C78" s="4"/>
      <c r="D78" s="4"/>
      <c r="E78" s="1"/>
      <c r="F78" s="19">
        <v>85937.3</v>
      </c>
      <c r="G78" s="30"/>
      <c r="H78" s="18"/>
      <c r="I78" s="18"/>
      <c r="J78" s="16"/>
    </row>
    <row r="79" spans="1:10" ht="15.75" hidden="1" x14ac:dyDescent="0.2">
      <c r="A79" s="12" t="s">
        <v>33</v>
      </c>
      <c r="B79" s="10" t="s">
        <v>12</v>
      </c>
      <c r="C79" s="9"/>
      <c r="D79" s="9"/>
      <c r="E79" s="9"/>
      <c r="F79" s="16">
        <v>5082.8999999999996</v>
      </c>
      <c r="G79" s="18"/>
      <c r="H79" s="18"/>
      <c r="I79" s="18"/>
      <c r="J79" s="16"/>
    </row>
    <row r="80" spans="1:10" ht="15.75" hidden="1" x14ac:dyDescent="0.2">
      <c r="A80" s="12" t="s">
        <v>34</v>
      </c>
      <c r="B80" s="11" t="s">
        <v>6</v>
      </c>
      <c r="C80" s="9"/>
      <c r="D80" s="9"/>
      <c r="E80" s="9"/>
      <c r="F80" s="19">
        <v>5082.8999999999996</v>
      </c>
      <c r="G80" s="18"/>
      <c r="H80" s="18"/>
      <c r="I80" s="18"/>
      <c r="J80" s="16"/>
    </row>
    <row r="81" spans="1:11" ht="15.75" hidden="1" x14ac:dyDescent="0.2">
      <c r="A81" s="12" t="s">
        <v>35</v>
      </c>
      <c r="B81" s="11" t="s">
        <v>7</v>
      </c>
      <c r="C81" s="9"/>
      <c r="D81" s="9"/>
      <c r="E81" s="9"/>
      <c r="F81" s="19">
        <v>5082.8999999999996</v>
      </c>
      <c r="G81" s="18"/>
      <c r="H81" s="18"/>
      <c r="I81" s="18"/>
      <c r="J81" s="16"/>
    </row>
    <row r="82" spans="1:11" ht="31.5" hidden="1" x14ac:dyDescent="0.2">
      <c r="A82" s="32"/>
      <c r="B82" s="11" t="s">
        <v>36</v>
      </c>
      <c r="C82" s="9"/>
      <c r="D82" s="9"/>
      <c r="E82" s="9"/>
      <c r="F82" s="19">
        <v>5082.8999999999996</v>
      </c>
      <c r="G82" s="18"/>
      <c r="H82" s="18"/>
      <c r="I82" s="18"/>
      <c r="J82" s="16"/>
    </row>
    <row r="83" spans="1:11" ht="15.75" hidden="1" x14ac:dyDescent="0.2">
      <c r="A83" s="36"/>
      <c r="B83" s="33" t="s">
        <v>3</v>
      </c>
      <c r="C83" s="34"/>
      <c r="D83" s="34"/>
      <c r="E83" s="34"/>
      <c r="F83" s="35">
        <v>165712.6</v>
      </c>
      <c r="G83" s="18"/>
      <c r="H83" s="18"/>
      <c r="I83" s="18"/>
      <c r="J83" s="35"/>
    </row>
    <row r="84" spans="1:11" ht="15.75" x14ac:dyDescent="0.2">
      <c r="B84" s="31"/>
      <c r="C84" s="31"/>
      <c r="D84" s="31"/>
      <c r="E84" s="31"/>
      <c r="F84" s="31"/>
      <c r="G84" s="31"/>
      <c r="H84" s="31"/>
      <c r="I84" s="31"/>
      <c r="J84" s="31"/>
      <c r="K84" s="31"/>
    </row>
    <row r="86" spans="1:11" ht="15.75" x14ac:dyDescent="0.2">
      <c r="B86" s="17"/>
      <c r="F86" s="18"/>
      <c r="G86" s="18"/>
      <c r="H86" s="18"/>
      <c r="I86" s="18"/>
      <c r="J86" s="18"/>
    </row>
    <row r="87" spans="1:11" x14ac:dyDescent="0.2">
      <c r="F87" s="18"/>
      <c r="G87" s="18"/>
      <c r="H87" s="18"/>
      <c r="I87" s="18"/>
      <c r="J87" s="18"/>
    </row>
    <row r="88" spans="1:11" x14ac:dyDescent="0.2">
      <c r="F88" s="18"/>
      <c r="G88" s="18"/>
      <c r="H88" s="18"/>
      <c r="I88" s="18"/>
      <c r="J88" s="18"/>
    </row>
    <row r="89" spans="1:11" x14ac:dyDescent="0.2">
      <c r="F89" s="18"/>
      <c r="G89" s="18"/>
      <c r="H89" s="18"/>
      <c r="I89" s="18"/>
      <c r="J89" s="18"/>
    </row>
  </sheetData>
  <mergeCells count="12">
    <mergeCell ref="A9:A10"/>
    <mergeCell ref="F9:J9"/>
    <mergeCell ref="D10:D12"/>
    <mergeCell ref="G10:G12"/>
    <mergeCell ref="F10:F12"/>
    <mergeCell ref="E10:E12"/>
    <mergeCell ref="B6:J6"/>
    <mergeCell ref="I10:I12"/>
    <mergeCell ref="F2:J2"/>
    <mergeCell ref="B9:B12"/>
    <mergeCell ref="B3:J3"/>
    <mergeCell ref="B4:J4"/>
  </mergeCells>
  <phoneticPr fontId="4" type="noConversion"/>
  <pageMargins left="0.59055118110236227" right="0" top="0.35433070866141736" bottom="0.39370078740157483" header="0" footer="0"/>
  <pageSetup paperSize="9" scale="48" fitToHeight="3" orientation="portrait" r:id="rId1"/>
  <headerFooter alignWithMargins="0"/>
  <rowBreaks count="1" manualBreakCount="1"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бичура прил.1</vt:lpstr>
      <vt:lpstr>'доходы бичура прил.1'!Область_печати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мт</dc:creator>
  <cp:lastModifiedBy>Пользователь</cp:lastModifiedBy>
  <cp:lastPrinted>2019-05-14T03:03:35Z</cp:lastPrinted>
  <dcterms:created xsi:type="dcterms:W3CDTF">2003-10-16T06:18:07Z</dcterms:created>
  <dcterms:modified xsi:type="dcterms:W3CDTF">2021-05-17T14:56:41Z</dcterms:modified>
</cp:coreProperties>
</file>